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8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<sst xmlns="http://schemas.openxmlformats.org/spreadsheetml/2006/main" count="47" uniqueCount="37">
  <si>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劳务报酬计算公式表（含税收入级距）</t>
  </si>
  <si>
    <t>含税收入级距</t>
  </si>
  <si>
    <t>增值税</t>
  </si>
  <si>
    <t>城建税</t>
  </si>
  <si>
    <t>教育费附加</t>
  </si>
  <si>
    <t>地方教育费</t>
  </si>
  <si>
    <t>小计</t>
  </si>
  <si>
    <t>扣除标准</t>
  </si>
  <si>
    <t>个人所得税额</t>
  </si>
  <si>
    <t xml:space="preserve"> </t>
  </si>
  <si>
    <t>收入减附加后的余额超过800元，在4000元以下</t>
  </si>
  <si>
    <t xml:space="preserve"> 收入减附加后的余额超4000元，应税所得额20000万元以下。</t>
  </si>
  <si>
    <t>应纳税所得额20000-50000</t>
  </si>
  <si>
    <t>应纳税所得额50000以上</t>
  </si>
  <si>
    <t>收入超过800-4000元（含）</t>
  </si>
  <si>
    <t>收入超过4000-20000元（含）</t>
  </si>
  <si>
    <t>收入</t>
  </si>
  <si>
    <t>不含税收入为3360元，即含税收入4000元以下的：</t>
  </si>
  <si>
    <t>应纳税所得额=（不含税收入额-800）/（1-税率）</t>
  </si>
  <si>
    <t>所得税=应纳税所得额*0.2</t>
  </si>
  <si>
    <t>不含税收入为3360（即含税收入4000元）以上的：</t>
  </si>
  <si>
    <t>应纳税所得额=（不含税收入额-速算扣除数）*（1-20%）/｛1-税率*（1-20%）｝</t>
  </si>
  <si>
    <t>应纳税额=应纳税所得额*适用税率-速算扣除数</t>
  </si>
  <si>
    <t>不含税劳务报酬收入额</t>
  </si>
  <si>
    <t>税率</t>
  </si>
  <si>
    <t>速算扣除数</t>
  </si>
  <si>
    <t>21000元以下的</t>
  </si>
  <si>
    <t>21000-49500</t>
  </si>
  <si>
    <t>收入超过4000-20000元（含）</t>
  </si>
  <si>
    <t>收入超过800-4000元（含）</t>
  </si>
  <si>
    <t>收入超过800-4000元（含）</t>
  </si>
  <si>
    <t>实发数在3360以下的</t>
  </si>
  <si>
    <t>实发数在3360以上的21000以下</t>
  </si>
  <si>
    <t>收入超过4000-25000元（含）</t>
  </si>
  <si>
    <t>收入超过25000-62500元（含）</t>
  </si>
  <si>
    <t>收入超过62500元以上</t>
  </si>
  <si>
    <t>实发数在21000元以上的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</si>
</sst>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6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 vertic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19.00390625" style="1" customWidth="1"/>
    <col min="2" max="2" width="9.25390625" style="1" customWidth="1"/>
    <col min="3" max="3" width="7.875" style="0" customWidth="1"/>
    <col min="4" max="4" width="8.125" style="0" customWidth="1"/>
    <col min="5" max="5" width="6.75390625" style="0" customWidth="1"/>
    <col min="6" max="7" width="7.625" style="0" customWidth="1"/>
    <col min="9" max="9" width="9.50390625" style="0" customWidth="1"/>
    <col min="10" max="10" width="13.75390625" style="0" customWidth="1"/>
  </cols>
  <sheetData>
    <row r="1" spans="1:9" ht="14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3" spans="1:10" ht="28.5">
      <c r="A3" s="2" t="s">
        <v>1</v>
      </c>
      <c r="B3" s="2" t="s">
        <v>16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2" t="s">
        <v>8</v>
      </c>
      <c r="J3" s="4" t="s">
        <v>9</v>
      </c>
    </row>
    <row r="4" spans="1:10" ht="36">
      <c r="A4" s="2" t="s">
        <v>14</v>
      </c>
      <c r="B4" s="2">
        <v>2000</v>
      </c>
      <c r="C4" s="5">
        <v>0</v>
      </c>
      <c r="D4" s="5">
        <f>C4*0.07</f>
        <v>0</v>
      </c>
      <c r="E4" s="5">
        <f>C4*0.03</f>
        <v>0</v>
      </c>
      <c r="F4" s="5">
        <f>C4*0.02</f>
        <v>0</v>
      </c>
      <c r="G4" s="5">
        <f>D4+E4+F4</f>
        <v>0</v>
      </c>
      <c r="H4" s="5">
        <v>800</v>
      </c>
      <c r="I4" s="5">
        <f>(B4-800)*0.2</f>
        <v>240</v>
      </c>
      <c r="J4" s="6" t="s">
        <v>10</v>
      </c>
    </row>
    <row r="5" spans="1:10" ht="48">
      <c r="A5" s="2" t="s">
        <v>33</v>
      </c>
      <c r="B5" s="2">
        <v>38750</v>
      </c>
      <c r="C5" s="5">
        <v>0</v>
      </c>
      <c r="D5" s="5">
        <f>C5*0.07</f>
        <v>0</v>
      </c>
      <c r="E5" s="5">
        <f>C5*0.03</f>
        <v>0</v>
      </c>
      <c r="F5" s="5">
        <f>C5*0.02</f>
        <v>0</v>
      </c>
      <c r="G5" s="5">
        <f>D5+E5+F5</f>
        <v>0</v>
      </c>
      <c r="H5" s="5">
        <f>(B5-G5)*0.2</f>
        <v>7750</v>
      </c>
      <c r="I5" s="5">
        <f>(B5-G5-H5)*0.2</f>
        <v>6200</v>
      </c>
      <c r="J5" s="6" t="s">
        <v>11</v>
      </c>
    </row>
    <row r="6" spans="1:10" ht="45.75" customHeight="1">
      <c r="A6" s="2" t="s">
        <v>34</v>
      </c>
      <c r="B6" s="2">
        <v>55980</v>
      </c>
      <c r="C6" s="5">
        <v>0</v>
      </c>
      <c r="D6" s="5">
        <f>C6*0.07</f>
        <v>0</v>
      </c>
      <c r="E6" s="5">
        <f>C6*0.03</f>
        <v>0</v>
      </c>
      <c r="F6" s="5">
        <f>C6*0.02</f>
        <v>0</v>
      </c>
      <c r="G6" s="5">
        <f>D6+E6+F6</f>
        <v>0</v>
      </c>
      <c r="H6" s="5">
        <f>(B6-G6)*0.2</f>
        <v>11196</v>
      </c>
      <c r="I6" s="5">
        <f>(B6-G6-H6)*0.3-2000</f>
        <v>11435.199999999999</v>
      </c>
      <c r="J6" s="6" t="s">
        <v>12</v>
      </c>
    </row>
    <row r="7" spans="1:10" ht="41.25" customHeight="1">
      <c r="A7" s="2" t="s">
        <v>35</v>
      </c>
      <c r="B7" s="2">
        <v>62510</v>
      </c>
      <c r="C7" s="5">
        <v>0</v>
      </c>
      <c r="D7" s="5">
        <f>C7*0.07</f>
        <v>0</v>
      </c>
      <c r="E7" s="5">
        <f>C7*0.03</f>
        <v>0</v>
      </c>
      <c r="F7" s="5">
        <f>C7*0.02</f>
        <v>0</v>
      </c>
      <c r="G7" s="5">
        <f>D7+E7+F7</f>
        <v>0</v>
      </c>
      <c r="H7" s="5">
        <f>(B7-G7)*0.2</f>
        <v>12502</v>
      </c>
      <c r="I7" s="5">
        <f>(B7-G7-H7)*0.4-7000</f>
        <v>13003.2</v>
      </c>
      <c r="J7" s="6" t="s">
        <v>13</v>
      </c>
    </row>
    <row r="8" spans="1:10" ht="39.75" customHeight="1">
      <c r="A8" s="11" t="s">
        <v>31</v>
      </c>
      <c r="B8" s="11">
        <v>2800</v>
      </c>
      <c r="C8" s="12"/>
      <c r="D8" s="12"/>
      <c r="E8" s="12"/>
      <c r="F8" s="12"/>
      <c r="G8" s="12"/>
      <c r="H8" s="12"/>
      <c r="I8" s="12">
        <f>(B8-800)*0.25</f>
        <v>500</v>
      </c>
      <c r="J8" s="6"/>
    </row>
    <row r="9" spans="1:10" ht="37.5" customHeight="1">
      <c r="A9" s="11" t="s">
        <v>32</v>
      </c>
      <c r="B9" s="11">
        <v>4000</v>
      </c>
      <c r="C9" s="12"/>
      <c r="D9" s="12"/>
      <c r="E9" s="12"/>
      <c r="F9" s="12"/>
      <c r="G9" s="12"/>
      <c r="H9" s="12"/>
      <c r="I9" s="12">
        <f>B9*0.19046</f>
        <v>761.8399999999999</v>
      </c>
      <c r="J9" s="5"/>
    </row>
    <row r="10" spans="1:10" ht="33" customHeight="1">
      <c r="A10" s="11" t="s">
        <v>36</v>
      </c>
      <c r="B10" s="11">
        <v>29100</v>
      </c>
      <c r="C10" s="12"/>
      <c r="D10" s="12"/>
      <c r="E10" s="12"/>
      <c r="F10" s="12"/>
      <c r="G10" s="12"/>
      <c r="H10" s="12"/>
      <c r="I10" s="12">
        <f>0.3157*B10-631.57-2000</f>
        <v>6555.299999999999</v>
      </c>
      <c r="J10" s="5"/>
    </row>
    <row r="11" spans="1:13" ht="4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M11">
        <f>29100+5742.15</f>
        <v>34842.15</v>
      </c>
    </row>
    <row r="13" ht="14.25">
      <c r="A13" s="8">
        <v>1</v>
      </c>
    </row>
    <row r="14" spans="1:10" ht="42.75" customHeight="1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42.75" customHeight="1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8.5" customHeight="1">
      <c r="A16" s="13" t="s">
        <v>19</v>
      </c>
      <c r="B16" s="13"/>
      <c r="C16" s="13"/>
      <c r="D16" s="13"/>
      <c r="E16" s="13"/>
      <c r="F16" s="13"/>
      <c r="G16" s="13"/>
      <c r="H16" s="13"/>
      <c r="I16" s="13"/>
      <c r="J16" s="13"/>
    </row>
    <row r="17" ht="14.25">
      <c r="A17" s="8">
        <v>2</v>
      </c>
    </row>
    <row r="18" spans="1:11" ht="42.75" customHeight="1">
      <c r="A18" s="13" t="s">
        <v>20</v>
      </c>
      <c r="B18" s="13"/>
      <c r="C18" s="13"/>
      <c r="D18" s="13"/>
      <c r="E18" s="13"/>
      <c r="F18" s="13"/>
      <c r="G18" s="13"/>
      <c r="H18" s="13"/>
      <c r="I18" s="13"/>
      <c r="J18" s="13"/>
      <c r="K18">
        <v>0.84</v>
      </c>
    </row>
    <row r="19" spans="1:10" ht="41.25" customHeight="1">
      <c r="A19" s="13" t="s">
        <v>21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4.75" customHeight="1">
      <c r="A20" s="13" t="s">
        <v>22</v>
      </c>
      <c r="B20" s="13"/>
      <c r="C20" s="13"/>
      <c r="D20" s="13"/>
      <c r="E20" s="13"/>
      <c r="F20" s="13"/>
      <c r="G20" s="13"/>
      <c r="H20" s="13"/>
      <c r="I20" s="13"/>
      <c r="J20" s="13"/>
    </row>
    <row r="22" spans="1:7" ht="28.5">
      <c r="A22" s="1" t="s">
        <v>23</v>
      </c>
      <c r="D22" s="7" t="s">
        <v>24</v>
      </c>
      <c r="G22" t="s">
        <v>25</v>
      </c>
    </row>
    <row r="23" spans="1:7" ht="20.25" customHeight="1">
      <c r="A23" s="1" t="s">
        <v>26</v>
      </c>
      <c r="D23" s="10">
        <v>0.2</v>
      </c>
      <c r="G23">
        <v>0</v>
      </c>
    </row>
    <row r="24" spans="1:7" ht="17.25" customHeight="1">
      <c r="A24" s="1" t="s">
        <v>27</v>
      </c>
      <c r="D24" s="10">
        <v>0.3</v>
      </c>
      <c r="G24">
        <v>2000</v>
      </c>
    </row>
    <row r="25" spans="1:7" ht="18" customHeight="1">
      <c r="A25" s="8">
        <v>49500</v>
      </c>
      <c r="D25" s="10">
        <v>0.4</v>
      </c>
      <c r="G25">
        <v>7000</v>
      </c>
    </row>
    <row r="26" ht="22.5" customHeight="1"/>
    <row r="27" spans="1:7" ht="24" customHeight="1">
      <c r="A27" s="8">
        <v>6000</v>
      </c>
      <c r="C27">
        <v>5714.28</v>
      </c>
      <c r="E27" s="9"/>
      <c r="F27">
        <v>1142.85</v>
      </c>
      <c r="G27">
        <v>7142.85</v>
      </c>
    </row>
    <row r="28" spans="1:7" ht="19.5" customHeight="1">
      <c r="A28" s="8">
        <v>5000</v>
      </c>
      <c r="C28">
        <v>4761.9</v>
      </c>
      <c r="F28">
        <v>952.38</v>
      </c>
      <c r="G28">
        <v>5952.38</v>
      </c>
    </row>
    <row r="29" spans="1:7" ht="21.75" customHeight="1">
      <c r="A29" s="8">
        <v>4000</v>
      </c>
      <c r="C29">
        <v>3809.52</v>
      </c>
      <c r="F29">
        <v>761.9</v>
      </c>
      <c r="G29">
        <v>4761.9</v>
      </c>
    </row>
    <row r="30" ht="22.5" customHeight="1">
      <c r="A30" s="8"/>
    </row>
    <row r="31" spans="1:7" ht="14.25">
      <c r="A31" s="8">
        <v>3000</v>
      </c>
      <c r="C31">
        <v>2750</v>
      </c>
      <c r="F31">
        <v>550</v>
      </c>
      <c r="G31">
        <v>3550</v>
      </c>
    </row>
    <row r="32" spans="1:7" ht="14.25">
      <c r="A32" s="8">
        <v>2500</v>
      </c>
      <c r="C32">
        <v>2125</v>
      </c>
      <c r="F32">
        <v>425</v>
      </c>
      <c r="G32">
        <v>2925</v>
      </c>
    </row>
  </sheetData>
  <mergeCells count="8">
    <mergeCell ref="A1:I1"/>
    <mergeCell ref="A11:J11"/>
    <mergeCell ref="A14:J14"/>
    <mergeCell ref="A15:J15"/>
    <mergeCell ref="A16:J16"/>
    <mergeCell ref="A18:J18"/>
    <mergeCell ref="A19:J19"/>
    <mergeCell ref="A20:J20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C7" sqref="C7"/>
    </sheetView>
  </sheetViews>
  <sheetFormatPr defaultColWidth="9.00390625" defaultRowHeight="14.25"/>
  <cols>
    <col min="1" max="1" width="29.375" style="0" bestFit="1" customWidth="1"/>
  </cols>
  <sheetData>
    <row r="2" spans="1:4" ht="24.75" customHeight="1">
      <c r="A2" s="2" t="s">
        <v>15</v>
      </c>
      <c r="B2" s="5">
        <v>10000</v>
      </c>
      <c r="C2" s="5"/>
      <c r="D2" s="5">
        <v>1600</v>
      </c>
    </row>
    <row r="3" spans="1:4" ht="33" customHeight="1">
      <c r="A3" s="2" t="s">
        <v>15</v>
      </c>
      <c r="B3" s="5">
        <v>7142.85</v>
      </c>
      <c r="C3" s="5"/>
      <c r="D3" s="5">
        <v>1142.8560000000002</v>
      </c>
    </row>
    <row r="4" spans="1:4" ht="21" customHeight="1">
      <c r="A4" s="5" t="s">
        <v>28</v>
      </c>
      <c r="B4" s="5">
        <v>4761.9</v>
      </c>
      <c r="C4" s="5"/>
      <c r="D4" s="5">
        <v>761.904</v>
      </c>
    </row>
    <row r="5" spans="1:4" ht="32.25" customHeight="1">
      <c r="A5" s="5" t="s">
        <v>29</v>
      </c>
      <c r="B5" s="5">
        <v>1675</v>
      </c>
      <c r="C5" s="5"/>
      <c r="D5" s="5">
        <v>175</v>
      </c>
    </row>
    <row r="6" spans="1:4" ht="37.5" customHeight="1">
      <c r="A6" s="5" t="s">
        <v>29</v>
      </c>
      <c r="B6" s="5">
        <v>2925</v>
      </c>
      <c r="C6" s="5">
        <v>0</v>
      </c>
      <c r="D6" s="5">
        <v>425</v>
      </c>
    </row>
    <row r="7" spans="1:4" ht="14.25">
      <c r="A7" s="2" t="s">
        <v>30</v>
      </c>
      <c r="B7" s="2">
        <v>2300</v>
      </c>
      <c r="C7" s="5">
        <v>0</v>
      </c>
      <c r="D7" s="5">
        <v>300</v>
      </c>
    </row>
    <row r="8" spans="1:4" ht="14.25">
      <c r="A8" s="2" t="s">
        <v>30</v>
      </c>
      <c r="B8" s="2">
        <v>3175</v>
      </c>
      <c r="C8" s="5">
        <v>0</v>
      </c>
      <c r="D8" s="5">
        <v>475</v>
      </c>
    </row>
    <row r="9" spans="1:4" ht="14.25">
      <c r="A9" s="2" t="s">
        <v>30</v>
      </c>
      <c r="B9" s="2">
        <v>2106</v>
      </c>
      <c r="C9" s="5">
        <v>0</v>
      </c>
      <c r="D9" s="5">
        <v>261.2</v>
      </c>
    </row>
    <row r="10" spans="1:4" ht="14.25">
      <c r="A10" s="2" t="s">
        <v>30</v>
      </c>
      <c r="B10" s="2">
        <v>3850</v>
      </c>
      <c r="C10" s="5">
        <v>0</v>
      </c>
      <c r="D10" s="5">
        <v>610</v>
      </c>
    </row>
    <row r="11" spans="1:4" ht="14.25">
      <c r="A11" s="2" t="s">
        <v>30</v>
      </c>
      <c r="B11" s="2">
        <v>2443.75</v>
      </c>
      <c r="C11" s="5">
        <v>0</v>
      </c>
      <c r="D11" s="5">
        <v>328.75</v>
      </c>
    </row>
    <row r="12" spans="1:4" ht="14.25">
      <c r="A12" s="2" t="s">
        <v>30</v>
      </c>
      <c r="B12" s="2">
        <v>1050</v>
      </c>
      <c r="C12" s="5">
        <v>0</v>
      </c>
      <c r="D12" s="5">
        <v>50</v>
      </c>
    </row>
    <row r="13" spans="1:4" ht="14.25">
      <c r="A13" s="2" t="s">
        <v>30</v>
      </c>
      <c r="B13" s="2">
        <v>1300</v>
      </c>
      <c r="C13" s="5">
        <v>0</v>
      </c>
      <c r="D13" s="5">
        <v>100</v>
      </c>
    </row>
    <row r="14" spans="1:4" ht="14.25">
      <c r="A14" s="2" t="s">
        <v>30</v>
      </c>
      <c r="B14" s="2">
        <v>2500</v>
      </c>
      <c r="C14" s="5">
        <v>0</v>
      </c>
      <c r="D14" s="5">
        <v>340</v>
      </c>
    </row>
    <row r="15" spans="1:4" ht="14.25">
      <c r="A15" s="2" t="s">
        <v>30</v>
      </c>
      <c r="B15" s="2">
        <v>1600</v>
      </c>
      <c r="C15" s="5">
        <v>0</v>
      </c>
      <c r="D15" s="5">
        <v>160</v>
      </c>
    </row>
    <row r="16" ht="14.25">
      <c r="D16">
        <f>SUM(D2:D15)</f>
        <v>6729.71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2018-01-19T07:48:39Z</cp:lastPrinted>
  <dcterms:created xsi:type="dcterms:W3CDTF">2017-12-22T02:29:39Z</dcterms:created>
  <dcterms:modified xsi:type="dcterms:W3CDTF">2018-09-19T03:07:05Z</dcterms:modified>
  <cp:category/>
  <cp:version/>
  <cp:contentType/>
  <cp:contentStatus/>
</cp:coreProperties>
</file>